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53B1835F-35F8-4383-B5E4-2C703BA670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<sst xmlns="http://schemas.openxmlformats.org/spreadsheetml/2006/main" count="27" uniqueCount="27">
  <si>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</si>
  <si>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</si>
  <si>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</si>
  <si>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</si>
  <si>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</si>
  <si>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</si>
  <si>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</si>
  <si>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</si>
  <si>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</si>
  <si>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</si>
  <si>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</si>
  <si>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</si>
  <si>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</si>
  <si>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</si>
  <si>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</si>
  <si>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</si>
  <si>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</si>
  <si>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</si>
  <si>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</si>
  <si>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</si>
  <si>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</si>
  <si>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</si>
  <si>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</si>
  <si>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</si>
  <si>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</si>
  <si>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</si>
  <si>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Salamanca, Guanajuato.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</si>
</sst>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5" xfId="8" applyFont="1" applyBorder="1" applyAlignment="1">
      <alignment horizontal="left" vertical="top" indent="1"/>
    </xf>
    <xf numFmtId="0" fontId="4" fillId="0" borderId="8" xfId="8" applyFont="1" applyBorder="1" applyAlignment="1">
      <alignment horizontal="left" vertical="top" indent="2"/>
    </xf>
    <xf numFmtId="0" fontId="1" fillId="0" borderId="8" xfId="8" applyFont="1" applyBorder="1" applyAlignment="1">
      <alignment horizontal="left" vertical="top" indent="2"/>
    </xf>
    <xf numFmtId="0" fontId="1" fillId="0" borderId="8" xfId="8" applyFont="1" applyBorder="1" applyAlignment="1">
      <alignment horizontal="left" vertical="top" wrapText="1" indent="2"/>
    </xf>
    <xf numFmtId="0" fontId="1" fillId="0" borderId="10" xfId="8" applyFont="1" applyBorder="1" applyAlignment="1">
      <alignment horizontal="left" vertical="top" indent="2"/>
    </xf>
    <xf numFmtId="0" fontId="5" fillId="0" borderId="0" xfId="8" applyFont="1" applyAlignment="1" applyProtection="1">
      <alignment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6" xfId="8" applyNumberFormat="1" applyFont="1" applyBorder="1" applyAlignment="1" applyProtection="1">
      <alignment vertical="top" wrapText="1"/>
      <protection locked="0"/>
    </xf>
    <xf numFmtId="4" fontId="4" fillId="0" borderId="7" xfId="8" applyNumberFormat="1" applyFont="1" applyBorder="1" applyAlignment="1" applyProtection="1">
      <alignment vertical="top" wrapText="1"/>
      <protection locked="0"/>
    </xf>
    <xf numFmtId="4" fontId="4" fillId="0" borderId="13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vertical="top" wrapText="1"/>
      <protection locked="0"/>
    </xf>
    <xf numFmtId="4" fontId="1" fillId="0" borderId="13" xfId="8" applyNumberFormat="1" applyFont="1" applyBorder="1" applyAlignment="1" applyProtection="1">
      <alignment vertical="top" wrapText="1"/>
      <protection locked="0"/>
    </xf>
    <xf numFmtId="4" fontId="1" fillId="0" borderId="0" xfId="8" applyNumberFormat="1" applyFont="1" applyBorder="1" applyAlignment="1" applyProtection="1">
      <alignment vertical="top" wrapText="1"/>
      <protection locked="0"/>
    </xf>
    <xf numFmtId="4" fontId="1" fillId="0" borderId="9" xfId="8" applyNumberFormat="1" applyFont="1" applyBorder="1" applyAlignment="1" applyProtection="1">
      <alignment vertical="top" wrapText="1"/>
      <protection locked="0"/>
    </xf>
    <xf numFmtId="4" fontId="1" fillId="0" borderId="13" xfId="8" applyNumberFormat="1" applyFont="1" applyBorder="1" applyAlignment="1" applyProtection="1">
      <alignment wrapText="1"/>
      <protection locked="0"/>
    </xf>
    <xf numFmtId="4" fontId="1" fillId="0" borderId="0" xfId="8" applyNumberFormat="1" applyFont="1" applyBorder="1" applyAlignment="1" applyProtection="1">
      <alignment wrapText="1"/>
      <protection locked="0"/>
    </xf>
    <xf numFmtId="4" fontId="1" fillId="0" borderId="9" xfId="8" applyNumberFormat="1" applyFont="1" applyBorder="1" applyAlignment="1" applyProtection="1">
      <alignment wrapText="1"/>
      <protection locked="0"/>
    </xf>
    <xf numFmtId="4" fontId="1" fillId="0" borderId="14" xfId="8" applyNumberFormat="1" applyFont="1" applyBorder="1" applyAlignment="1" applyProtection="1">
      <alignment vertical="top" wrapText="1"/>
      <protection locked="0"/>
    </xf>
    <xf numFmtId="4" fontId="1" fillId="0" borderId="11" xfId="8" applyNumberFormat="1" applyFont="1" applyBorder="1" applyAlignment="1" applyProtection="1">
      <alignment vertical="top" wrapText="1"/>
      <protection locked="0"/>
    </xf>
    <xf numFmtId="4" fontId="1" fillId="0" borderId="12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30</xdr:row>
      <xdr:rowOff>114300</xdr:rowOff>
    </xdr:from>
    <xdr:to>
      <xdr:col>5</xdr:col>
      <xdr:colOff>374650</xdr:colOff>
      <xdr:row>34</xdr:row>
      <xdr:rowOff>54201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16280" y="5473700"/>
          <a:ext cx="7018020" cy="447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activeCell="C25" sqref="C25"/>
    </sheetView>
  </sheetViews>
  <sheetFormatPr baseColWidth="10" defaultColWidth="12" defaultRowHeight="10" x14ac:dyDescent="0.2"/>
  <cols>
    <col min="1" max="1" width="51.6640625" style="1" customWidth="1"/>
    <col min="2" max="2" width="19" style="1" customWidth="1"/>
    <col min="3" max="3" width="20.21875" style="1" customWidth="1"/>
    <col min="4" max="4" width="19" style="1" customWidth="1"/>
    <col min="5" max="5" width="18.88671875" style="1" customWidth="1"/>
    <col min="6" max="6" width="18.6640625" style="1" customWidth="1"/>
    <col min="7" max="16384" width="12" style="1"/>
  </cols>
  <sheetData>
    <row r="1" spans="1:6" ht="52" customHeight="1" thickBot="1" x14ac:dyDescent="0.25">
      <c r="A1" s="2" t="s">
        <v>26</v>
      </c>
      <c r="B1" s="3"/>
      <c r="C1" s="3"/>
      <c r="D1" s="3"/>
      <c r="E1" s="3"/>
      <c r="F1" s="4"/>
    </row>
    <row r="2" spans="1:6" ht="26.5" thickBot="1" x14ac:dyDescent="0.25">
      <c r="A2" s="5" t="s">
        <v>3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</row>
    <row r="3" spans="1:6" ht="13" x14ac:dyDescent="0.2">
      <c r="A3" s="7" t="s">
        <v>0</v>
      </c>
      <c r="B3" s="13">
        <f>B4+B12</f>
        <v>2539084072.1999998</v>
      </c>
      <c r="C3" s="13">
        <f t="shared" ref="C3:F3" si="0">C4+C12</f>
        <v>3884361555.5599999</v>
      </c>
      <c r="D3" s="14">
        <f t="shared" si="0"/>
        <v>3947558857.9299994</v>
      </c>
      <c r="E3" s="13">
        <f t="shared" si="0"/>
        <v>2475886769.8299999</v>
      </c>
      <c r="F3" s="15">
        <f t="shared" si="0"/>
        <v>-63197302.370000273</v>
      </c>
    </row>
    <row r="4" spans="1:6" ht="13" x14ac:dyDescent="0.2">
      <c r="A4" s="8" t="s">
        <v>4</v>
      </c>
      <c r="B4" s="16">
        <f>SUM(B5:B11)</f>
        <v>243488603.85000002</v>
      </c>
      <c r="C4" s="16">
        <f>SUM(C5:C11)</f>
        <v>3729368347.9499998</v>
      </c>
      <c r="D4" s="17">
        <f>SUM(D5:D11)</f>
        <v>3544884157.0599995</v>
      </c>
      <c r="E4" s="16">
        <f>SUM(E5:E11)</f>
        <v>427972794.74000007</v>
      </c>
      <c r="F4" s="18">
        <f>SUM(F5:F11)</f>
        <v>184484190.89000005</v>
      </c>
    </row>
    <row r="5" spans="1:6" ht="12.5" x14ac:dyDescent="0.2">
      <c r="A5" s="9" t="s">
        <v>5</v>
      </c>
      <c r="B5" s="19">
        <v>208480528.46000001</v>
      </c>
      <c r="C5" s="19">
        <v>2458727029.4499998</v>
      </c>
      <c r="D5" s="20">
        <v>2271209268.4899998</v>
      </c>
      <c r="E5" s="19">
        <f>B5+C5-D5</f>
        <v>395998289.42000008</v>
      </c>
      <c r="F5" s="21">
        <f t="shared" ref="F5:F11" si="1">E5-B5</f>
        <v>187517760.96000007</v>
      </c>
    </row>
    <row r="6" spans="1:6" ht="12.5" x14ac:dyDescent="0.2">
      <c r="A6" s="9" t="s">
        <v>6</v>
      </c>
      <c r="B6" s="19">
        <v>15335236.02</v>
      </c>
      <c r="C6" s="19">
        <v>1241060435.0999999</v>
      </c>
      <c r="D6" s="20">
        <v>1239053957.5999999</v>
      </c>
      <c r="E6" s="19">
        <f t="shared" ref="E6:E11" si="2">B6+C6-D6</f>
        <v>17341713.519999981</v>
      </c>
      <c r="F6" s="21">
        <f t="shared" si="1"/>
        <v>2006477.4999999814</v>
      </c>
    </row>
    <row r="7" spans="1:6" ht="12.5" x14ac:dyDescent="0.2">
      <c r="A7" s="9" t="s">
        <v>7</v>
      </c>
      <c r="B7" s="19">
        <v>19689819.370000001</v>
      </c>
      <c r="C7" s="19">
        <v>29580883.399999999</v>
      </c>
      <c r="D7" s="20">
        <v>34620930.969999999</v>
      </c>
      <c r="E7" s="19">
        <f t="shared" si="2"/>
        <v>14649771.799999997</v>
      </c>
      <c r="F7" s="21">
        <f t="shared" si="1"/>
        <v>-5040047.570000004</v>
      </c>
    </row>
    <row r="8" spans="1:6" ht="12.5" x14ac:dyDescent="0.2">
      <c r="A8" s="9" t="s">
        <v>1</v>
      </c>
      <c r="B8" s="19">
        <v>0</v>
      </c>
      <c r="C8" s="19">
        <v>0</v>
      </c>
      <c r="D8" s="20">
        <v>0</v>
      </c>
      <c r="E8" s="19">
        <f t="shared" si="2"/>
        <v>0</v>
      </c>
      <c r="F8" s="21">
        <f t="shared" si="1"/>
        <v>0</v>
      </c>
    </row>
    <row r="9" spans="1:6" ht="12.5" x14ac:dyDescent="0.2">
      <c r="A9" s="9" t="s">
        <v>2</v>
      </c>
      <c r="B9" s="19">
        <v>0</v>
      </c>
      <c r="C9" s="19">
        <v>0</v>
      </c>
      <c r="D9" s="20">
        <v>0</v>
      </c>
      <c r="E9" s="19">
        <f t="shared" si="2"/>
        <v>0</v>
      </c>
      <c r="F9" s="21">
        <f t="shared" si="1"/>
        <v>0</v>
      </c>
    </row>
    <row r="10" spans="1:6" ht="25" x14ac:dyDescent="0.2">
      <c r="A10" s="10" t="s">
        <v>8</v>
      </c>
      <c r="B10" s="19">
        <v>0</v>
      </c>
      <c r="C10" s="19">
        <v>0</v>
      </c>
      <c r="D10" s="20">
        <v>0</v>
      </c>
      <c r="E10" s="19">
        <f t="shared" si="2"/>
        <v>0</v>
      </c>
      <c r="F10" s="21">
        <f t="shared" si="1"/>
        <v>0</v>
      </c>
    </row>
    <row r="11" spans="1:6" ht="12.5" x14ac:dyDescent="0.2">
      <c r="A11" s="9" t="s">
        <v>9</v>
      </c>
      <c r="B11" s="19">
        <v>-16980</v>
      </c>
      <c r="C11" s="19">
        <v>0</v>
      </c>
      <c r="D11" s="20">
        <v>0</v>
      </c>
      <c r="E11" s="19">
        <f t="shared" si="2"/>
        <v>-16980</v>
      </c>
      <c r="F11" s="21">
        <f t="shared" si="1"/>
        <v>0</v>
      </c>
    </row>
    <row r="12" spans="1:6" ht="13" x14ac:dyDescent="0.2">
      <c r="A12" s="8" t="s">
        <v>10</v>
      </c>
      <c r="B12" s="16">
        <f>SUM(B13:B21)</f>
        <v>2295595468.3499999</v>
      </c>
      <c r="C12" s="16">
        <f>SUM(C13:C21)</f>
        <v>154993207.60999998</v>
      </c>
      <c r="D12" s="17">
        <f>SUM(D13:D21)</f>
        <v>402674700.87</v>
      </c>
      <c r="E12" s="16">
        <f>SUM(E13:E21)</f>
        <v>2047913975.0899997</v>
      </c>
      <c r="F12" s="18">
        <f>SUM(F13:F21)</f>
        <v>-247681493.26000032</v>
      </c>
    </row>
    <row r="13" spans="1:6" ht="12.5" x14ac:dyDescent="0.2">
      <c r="A13" s="9" t="s">
        <v>11</v>
      </c>
      <c r="B13" s="19">
        <v>3487918.29</v>
      </c>
      <c r="C13" s="19">
        <v>65651486.909999996</v>
      </c>
      <c r="D13" s="20">
        <v>64983327.450000003</v>
      </c>
      <c r="E13" s="19">
        <f>B13+C13-D13</f>
        <v>4156077.75</v>
      </c>
      <c r="F13" s="21">
        <f t="shared" ref="F13:F21" si="3">E13-B13</f>
        <v>668159.46</v>
      </c>
    </row>
    <row r="14" spans="1:6" ht="25" x14ac:dyDescent="0.25">
      <c r="A14" s="10" t="s">
        <v>12</v>
      </c>
      <c r="B14" s="22">
        <v>0</v>
      </c>
      <c r="C14" s="22">
        <v>0</v>
      </c>
      <c r="D14" s="23">
        <v>0</v>
      </c>
      <c r="E14" s="22">
        <f t="shared" ref="E14:E21" si="4">B14+C14-D14</f>
        <v>0</v>
      </c>
      <c r="F14" s="24">
        <f t="shared" si="3"/>
        <v>0</v>
      </c>
    </row>
    <row r="15" spans="1:6" ht="25" x14ac:dyDescent="0.25">
      <c r="A15" s="10" t="s">
        <v>13</v>
      </c>
      <c r="B15" s="22">
        <v>2140133365.04</v>
      </c>
      <c r="C15" s="22">
        <v>80819943.739999995</v>
      </c>
      <c r="D15" s="23">
        <v>337148741.42000002</v>
      </c>
      <c r="E15" s="22">
        <f t="shared" si="4"/>
        <v>1883804567.3599997</v>
      </c>
      <c r="F15" s="24">
        <f t="shared" si="3"/>
        <v>-256328797.68000031</v>
      </c>
    </row>
    <row r="16" spans="1:6" ht="12.5" x14ac:dyDescent="0.2">
      <c r="A16" s="9" t="s">
        <v>14</v>
      </c>
      <c r="B16" s="19">
        <v>342480327.30000001</v>
      </c>
      <c r="C16" s="19">
        <v>8491776.9600000009</v>
      </c>
      <c r="D16" s="20">
        <v>542632</v>
      </c>
      <c r="E16" s="19">
        <f t="shared" si="4"/>
        <v>350429472.25999999</v>
      </c>
      <c r="F16" s="21">
        <f t="shared" si="3"/>
        <v>7949144.9599999785</v>
      </c>
    </row>
    <row r="17" spans="1:6" ht="12.5" x14ac:dyDescent="0.2">
      <c r="A17" s="9" t="s">
        <v>15</v>
      </c>
      <c r="B17" s="19">
        <v>13104663.619999999</v>
      </c>
      <c r="C17" s="19">
        <v>30000</v>
      </c>
      <c r="D17" s="20">
        <v>0</v>
      </c>
      <c r="E17" s="19">
        <f t="shared" si="4"/>
        <v>13134663.619999999</v>
      </c>
      <c r="F17" s="21">
        <f t="shared" si="3"/>
        <v>30000</v>
      </c>
    </row>
    <row r="18" spans="1:6" ht="25" x14ac:dyDescent="0.2">
      <c r="A18" s="10" t="s">
        <v>16</v>
      </c>
      <c r="B18" s="19">
        <v>-204843051.88</v>
      </c>
      <c r="C18" s="19">
        <v>0</v>
      </c>
      <c r="D18" s="20">
        <v>0</v>
      </c>
      <c r="E18" s="19">
        <f t="shared" si="4"/>
        <v>-204843051.88</v>
      </c>
      <c r="F18" s="21">
        <f t="shared" si="3"/>
        <v>0</v>
      </c>
    </row>
    <row r="19" spans="1:6" ht="12.5" x14ac:dyDescent="0.2">
      <c r="A19" s="9" t="s">
        <v>17</v>
      </c>
      <c r="B19" s="19">
        <v>1232245.98</v>
      </c>
      <c r="C19" s="19">
        <v>0</v>
      </c>
      <c r="D19" s="20">
        <v>0</v>
      </c>
      <c r="E19" s="19">
        <f t="shared" si="4"/>
        <v>1232245.98</v>
      </c>
      <c r="F19" s="21">
        <f t="shared" si="3"/>
        <v>0</v>
      </c>
    </row>
    <row r="20" spans="1:6" ht="25" x14ac:dyDescent="0.2">
      <c r="A20" s="10" t="s">
        <v>18</v>
      </c>
      <c r="B20" s="19">
        <v>0</v>
      </c>
      <c r="C20" s="19">
        <v>0</v>
      </c>
      <c r="D20" s="20">
        <v>0</v>
      </c>
      <c r="E20" s="19">
        <f t="shared" si="4"/>
        <v>0</v>
      </c>
      <c r="F20" s="21">
        <f t="shared" si="3"/>
        <v>0</v>
      </c>
    </row>
    <row r="21" spans="1:6" ht="13" thickBot="1" x14ac:dyDescent="0.25">
      <c r="A21" s="11" t="s">
        <v>19</v>
      </c>
      <c r="B21" s="25">
        <v>0</v>
      </c>
      <c r="C21" s="25">
        <v>0</v>
      </c>
      <c r="D21" s="26">
        <v>0</v>
      </c>
      <c r="E21" s="25">
        <f t="shared" si="4"/>
        <v>0</v>
      </c>
      <c r="F21" s="27">
        <f t="shared" si="3"/>
        <v>0</v>
      </c>
    </row>
    <row r="22" spans="1:6" ht="11.5" x14ac:dyDescent="0.2">
      <c r="A22" s="12" t="s">
        <v>25</v>
      </c>
    </row>
  </sheetData>
  <sheetProtection formatCells="0" formatColumns="0" formatRows="0" autoFilter="0"/>
  <mergeCells count="1">
    <mergeCell ref="A1:F1"/>
  </mergeCells>
  <pageMargins left="0.11811023622047245" right="0.11811023622047245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2022-10-25T02:36:49Z</cp:lastPrinted>
  <dcterms:created xsi:type="dcterms:W3CDTF">2014-02-09T04:04:15Z</dcterms:created>
  <dcterms:modified xsi:type="dcterms:W3CDTF">2022-10-25T02:37:28Z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